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สภ.นาขยาด\ITA\ITA 69\OIT 69\O10 แผนการใช้จ่ายงบประมาณ\"/>
    </mc:Choice>
  </mc:AlternateContent>
  <xr:revisionPtr revIDLastSave="0" documentId="13_ncr:1_{2B281AA4-CC78-4647-9C64-7F08C7C4119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Titles" localSheetId="0">Sheet1!$5:$7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1" l="1"/>
  <c r="D8" i="1"/>
  <c r="D12" i="1"/>
  <c r="D10" i="1"/>
  <c r="D16" i="1"/>
  <c r="D25" i="1"/>
  <c r="D9" i="1"/>
  <c r="D11" i="1"/>
  <c r="D15" i="1"/>
  <c r="D19" i="1"/>
  <c r="D13" i="1"/>
  <c r="D14" i="1"/>
  <c r="D27" i="1"/>
  <c r="D26" i="1"/>
  <c r="D24" i="1"/>
  <c r="D22" i="1"/>
  <c r="D21" i="1"/>
  <c r="D20" i="1"/>
  <c r="D18" i="1"/>
  <c r="D17" i="1"/>
  <c r="D28" i="1" l="1"/>
</calcChain>
</file>

<file path=xl/sharedStrings.xml><?xml version="1.0" encoding="utf-8"?>
<sst xmlns="http://schemas.openxmlformats.org/spreadsheetml/2006/main" count="102" uniqueCount="85">
  <si>
    <t xml:space="preserve"> แผนการใช้จ่ายงบประมาณ สถานีตำรวจภูธรนาขยาด</t>
  </si>
  <si>
    <t>ที่</t>
  </si>
  <si>
    <t>ชื่อโครงการ/กิจกรรม</t>
  </si>
  <si>
    <t>เป้าหมาย/
วิธีดำเนินการ</t>
  </si>
  <si>
    <t>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</si>
  <si>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</si>
  <si>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</si>
  <si>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</si>
  <si>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</si>
  <si>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</si>
  <si>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</si>
  <si>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</si>
  <si>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โครงการตำรวจประสานโรงเรียน
(1ตำรวจ 1โรงเรียน)</t>
  </si>
  <si>
    <t>ประสานการปฏิบัติ
ในการป้องกันปราบ
ปรามยาเสพติด
ภายในโรงเรียน</t>
  </si>
  <si>
    <t>ลดการแพร่ระบาด
ยาเสพติดในโรงเรียนเป้าหมาย</t>
  </si>
  <si>
    <t>โครงการรณรงค์ป้องกันและแก้ไขปัญหาอุบัติเหตุทางถนนช่วงเทศกาลสำคัญ (เทศกาลปีใหม่,สงกรานต์)</t>
  </si>
  <si>
    <t>ข้าราชการตำรวจตั้งจุดตรวจเพื่อรณรงค์ ป้องกันและแก้ไขปัญหาอุบัติเหตุทางถนนช่วงเทศกาลสำคัญ (เทศกาลปีใหม่,เทศกาลสงกรานต์)</t>
  </si>
  <si>
    <t>ประชาชนที่ใช้รถใช้ถนนมีความปลอดภัย และได้รับความสะดวกในการเดินทาง</t>
  </si>
  <si>
    <t>โครงการชุมชนยั่งยืนเพื่อแก้ปัญหายาเสพติดแบบครบวงจรตามยุทธศาสตร์ชาติ</t>
  </si>
  <si>
    <t xml:space="preserve">เพื่อให้ชุมชนปลอดภัยห่างไกลยาเสพติด </t>
  </si>
  <si>
    <t>กิจกรรมปฏิรูประบบงานสอบสวน</t>
  </si>
  <si>
    <t>ค่าปฏิบัติงานนอกเวลา</t>
  </si>
  <si>
    <t>สำหรับการปฏิบัติงานนอกเวลาราชการ</t>
  </si>
  <si>
    <t xml:space="preserve">ผู้ปฏิบัติงานนอกเวลาราชการมีขวัญและกำลังใจ </t>
  </si>
  <si>
    <t>ค่าเบี้ยเลี้ยง ที่พัก พาหนะ</t>
  </si>
  <si>
    <t>สำหรับการเดินทางไปราชการ ประชุม อบรม ฯลฯ</t>
  </si>
  <si>
    <t>ค่าซ่อมยานพาหนะ</t>
  </si>
  <si>
    <t>ซ่อมยานพาหนะที่ชำรุด</t>
  </si>
  <si>
    <t>ค่าจ้างเหมาบริการ</t>
  </si>
  <si>
    <t>สำหรับจ้างเหมาบริการในภารกิจต่างๆ ของหน่วย</t>
  </si>
  <si>
    <t>วัสดุสำนักงาน</t>
  </si>
  <si>
    <t xml:space="preserve">ซื้อวัสดุสำนักงานสำหรับปฏิบัติหน้าที่ในฝ่ายต่าง ๆ </t>
  </si>
  <si>
    <t>มีอุปกรณ์ วัสดุสำนักงานในการปฏิบัติงานอย่างเพียงพอ</t>
  </si>
  <si>
    <t>น้ำมันเชื้อเพลิง</t>
  </si>
  <si>
    <t>ซื้อน้ำมันเชื้อเพลิงสำหรับรถยนต์และรถจักรยานยนต์</t>
  </si>
  <si>
    <t>วัสดุจราจร</t>
  </si>
  <si>
    <t>ซื้อวัสดุจราจรสำหรับปฏิบัติงาน</t>
  </si>
  <si>
    <t>วัสดุจราจรมีเพียงพอในการปฏิบัติงานและอำนวยความสะดวกให้แก่ประชาชน</t>
  </si>
  <si>
    <t>ค่าเครื่องตรวจวัดแอลกอฮอล์</t>
  </si>
  <si>
    <t>ค่าซ่อมแซม/สอบเทียบ/ค่าวัสดุ</t>
  </si>
  <si>
    <t>ลดปัญหาเมาแล้วขับ ประชาชนมีความปลอดภัยในชีวิตมากขึ้น</t>
  </si>
  <si>
    <t>อาหารผู้ต้องหา</t>
  </si>
  <si>
    <t>ซื้ออาหารสำหรับผู้ต้องหา</t>
  </si>
  <si>
    <t>ผู้ต้องหามีอาหารรับประทานเพียงพอ</t>
  </si>
  <si>
    <t>ค่าสาธารณูปโภค</t>
  </si>
  <si>
    <t>จ่ายค่าสาธารณูปโภคภายในหน่วยงาน</t>
  </si>
  <si>
    <t>ข้าราชการตำรวจและประชาชนที่มาใช้บริการมีสาธารณูปโภคในการอำนวยความสะดวก</t>
  </si>
  <si>
    <t>รวม</t>
  </si>
  <si>
    <t>ทราบ</t>
  </si>
  <si>
    <t>พ.ต.ท.หญิง</t>
  </si>
  <si>
    <t>ผู้รายงาน</t>
  </si>
  <si>
    <t>(ณัฐรดา ทองบุญนุ้ย )</t>
  </si>
  <si>
    <t xml:space="preserve">            พ.ต.อ.</t>
  </si>
  <si>
    <t>สว.อก.สภ.นาขยาด</t>
  </si>
  <si>
    <t>(สมศักดิ์ กองทิพย์)</t>
  </si>
  <si>
    <t>ผกก.สภ.นาขยาด</t>
  </si>
  <si>
    <t>ต.ค.68- ก.ย.69</t>
  </si>
  <si>
    <t xml:space="preserve">ผู้ที่ไปราชการ อบรม ประชุมฯลฯ มีค่าใช้จ่ายในการเดินทาง/ระหว่างอบรม </t>
  </si>
  <si>
    <t>มีน้ำมันเพียงพอสำหรับการปฏิบัติหน้าที่เพื่อปฏิบัติภารกิจและให้บริการประชาชน</t>
  </si>
  <si>
    <t>กิจกรรมปฏิรูประบบงานตำรวจ ป้องกันปราบปราม สืบสวน</t>
  </si>
  <si>
    <t>พยานได้รับค่าตอบแทน และคุ้มครอง ,นักจิตฯ ได้รับค่าตอบแทน,จพง.ชันสูตรพลิกศพ สามารถเบิกค่าใช้จ่ายได้ ทำให้การทำงานเป็นไปด้วยความเรียบร้อย</t>
  </si>
  <si>
    <t>โครงการปราบปรามการค้ายาเสพติด กิจกรรมสกัดกั้นและโครงการสลายเครื่อยข่าย</t>
  </si>
  <si>
    <t>ป้องกันและออกสืบสวนหาข่าว เพื่อปิดล้อมตรวจค้นยาเสพติดในพื้นที่รับผิดชอบ</t>
  </si>
  <si>
    <t xml:space="preserve">ชุดปฏิบัติงานชุมชนสัมพันธ์และการมีส่วนร่วมของประชาชนในการป้องกันอาชญากรรม </t>
  </si>
  <si>
    <t>กิจกรรมดำเนินการปิดล้อมตรวจค้นยาเสพติด</t>
  </si>
  <si>
    <t>ปัญหายาเสพติดลดลง ประชาชนมีความปลอดภัยในชีวิตและทรัพย์สินมากขึ้น</t>
  </si>
  <si>
    <t>ธ.ค.68- เม.ย.69</t>
  </si>
  <si>
    <t>กิจกรรมเงินกองทุนเพื่อการสืบสวน สอบสวน การป้องกัน และปราบปรามการกระทำความผิดทางอาญา ปี พ.ศ.2569</t>
  </si>
  <si>
    <t>การปฏิบัติงานบรรลุวัตถุประสงค์ทั้ง 3 สายงาน และประชาชนมีความปลอดภัยในชีวิตและทรัพย์สิน</t>
  </si>
  <si>
    <t>ลดปัญหายาเสพติดให้ลดลง ผู้มีอาการทางจิต และผู้ป่วยจิตเวช เพื่อนำเข้าสู่การบำบัดรักษา ตามประมวลกฎหมายยาเสพติด และพระราชบัญญัติสุขภาพจิต</t>
  </si>
  <si>
    <t>ประสานการปฏิบัติกับชุมชน ในการร่วมมือกันป้องกันอาชญากรรมในพื้นที่ และค่าตอบแทนชุดตำรวจบ้าน และ กต.ตร.สภ.นาขยาด</t>
  </si>
  <si>
    <t>อาชญากรรมในพื้นที่ลดลง ชุมชนปลอดภัยห่างไกลยาเสพติด และเจ้าหน้าที่มีงบประมาณในการดำเนินการ ส่งเสริมการดำเนินงานของ กต.ตร.สภ.</t>
  </si>
  <si>
    <t>เพื่อสนับสนุนการทำงานปราบปราม สืบสวน และปฏิบัติภารกิจได้อย่างมีประสิทธิภาพ</t>
  </si>
  <si>
    <t>เพื่อสนับสนุนการทำงานด้านสอบสวน และปฏิบัติภารกิจได้อย่างมีประสิทธิภาพ</t>
  </si>
  <si>
    <t>มียานพาหนะมีการบำรุงรักษา/ซ่อมแซม พร้อมใช้งานในการปฏิบัติภารกิจฯ</t>
  </si>
  <si>
    <t>ต.ค.68-ก.ย.69</t>
  </si>
  <si>
    <t xml:space="preserve">ประสานการปฏิบัติกับชุมชน ปลอดภัยห่างไกลยาเสพติด </t>
  </si>
  <si>
    <t>สำหรับสนับสนุนภารกิจงานปราบปราม สืบสวน</t>
  </si>
  <si>
    <t>สำหรับสนับสนุนภารกิจงานสอบสวน</t>
  </si>
  <si>
    <t xml:space="preserve">สำหรับสนับสนุนภารกิจปิดล้อมตรวจค้นยาเสพติด </t>
  </si>
  <si>
    <t>สนับสนุนงานสืบสวน สอบสวน การป้องกัน และปราบปรามการกระทำความผิดทางอาญา เพื่อจับกุมผู้กระทำความผิด และดำเนินภารกิจเกี่ยวกับงานสืบสวน สอบสวน การป้องกันปราบปรามการกระทำความผิดทางอาญา</t>
  </si>
  <si>
    <t>ค่าตอบแทน  (ค่าตอบแทนพยาน,       ค่าคุ้มครองพยาน,นักจิตฯ,จพง.ชันสูตรพลิกศพ,   ค่าส่งหมายเรียก)</t>
  </si>
  <si>
    <t>สำหรับตตอบแทนพยาน, ค่าคุ้มครองพยาน,นักจิตฯ,  จพง.ชันสูตรพลิกศพ, และจัดส่งหมายเรียก</t>
  </si>
  <si>
    <t>ภารกิจในหน่วยงานสำเร็จตามวัตถุประสงค์ และมีความพร้อมในการให้บริการ</t>
  </si>
  <si>
    <t>ประจำปีงบประมาณ พ.ศ. 2569 (1 ตุลาคม 2568  -  30 กันยายน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</si>
</sst>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charset val="222"/>
      <scheme val="minor"/>
    </font>
    <font>
      <sz val="11"/>
      <color theme="1"/>
      <name val="Tahoma"/>
      <charset val="222"/>
      <scheme val="minor"/>
    </font>
    <font>
      <b/>
      <sz val="18"/>
      <color theme="1"/>
      <name val="TH Sarabun New"/>
      <family val="2"/>
    </font>
    <font>
      <b/>
      <sz val="18"/>
      <name val="TH Sarabun New"/>
      <family val="2"/>
    </font>
    <font>
      <sz val="18"/>
      <color theme="1"/>
      <name val="TH Sarabun New"/>
      <family val="2"/>
    </font>
    <font>
      <b/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8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43" fontId="4" fillId="0" borderId="0" xfId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43" fontId="7" fillId="0" borderId="2" xfId="1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0" xfId="0" applyFont="1"/>
    <xf numFmtId="43" fontId="7" fillId="0" borderId="0" xfId="1" applyFont="1"/>
    <xf numFmtId="0" fontId="2" fillId="4" borderId="3" xfId="0" applyFont="1" applyFill="1" applyBorder="1" applyAlignment="1">
      <alignment horizontal="center" vertical="center"/>
    </xf>
    <xf numFmtId="43" fontId="2" fillId="4" borderId="3" xfId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/>
    </xf>
    <xf numFmtId="3" fontId="7" fillId="0" borderId="2" xfId="0" applyNumberFormat="1" applyFont="1" applyBorder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0" fontId="2" fillId="4" borderId="3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401320</xdr:colOff>
      <xdr:row>28</xdr:row>
      <xdr:rowOff>237490</xdr:rowOff>
    </xdr:from>
    <xdr:to>
      <xdr:col>8</xdr:col>
      <xdr:colOff>1060450</xdr:colOff>
      <xdr:row>31</xdr:row>
      <xdr:rowOff>277495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3180" y="27207845"/>
          <a:ext cx="1192530" cy="925830"/>
        </a:xfrm>
        <a:prstGeom prst="rect">
          <a:avLst/>
        </a:prstGeom>
      </xdr:spPr>
    </xdr:pic>
    <xdr:clientData/>
  </xdr:twoCellAnchor>
  <xdr:twoCellAnchor>
    <xdr:from>
      <xdr:col>2</xdr:col>
      <xdr:colOff>1075055</xdr:colOff>
      <xdr:row>28</xdr:row>
      <xdr:rowOff>166687</xdr:rowOff>
    </xdr:from>
    <xdr:to>
      <xdr:col>3</xdr:col>
      <xdr:colOff>785812</xdr:colOff>
      <xdr:row>30</xdr:row>
      <xdr:rowOff>285748</xdr:rowOff>
    </xdr:to>
    <xdr:pic>
      <xdr:nvPicPr>
        <xdr:cNvPr id="4" name="รูปภาพ 11" descr="C:\Users\com\Desktop\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34899" y="38052375"/>
          <a:ext cx="1472882" cy="7858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="80" zoomScaleNormal="80" workbookViewId="0">
      <selection activeCell="Q9" sqref="Q9"/>
    </sheetView>
  </sheetViews>
  <sheetFormatPr defaultColWidth="8.75" defaultRowHeight="27" x14ac:dyDescent="0.6"/>
  <cols>
    <col min="1" max="1" width="6.375" style="1" customWidth="1"/>
    <col min="2" max="2" width="21.5" style="1" customWidth="1"/>
    <col min="3" max="3" width="23.125" style="1" customWidth="1"/>
    <col min="4" max="4" width="14.25" style="1" customWidth="1"/>
    <col min="5" max="5" width="9" style="1" customWidth="1"/>
    <col min="6" max="7" width="7.875" style="1" customWidth="1"/>
    <col min="8" max="8" width="7" style="1" customWidth="1"/>
    <col min="9" max="9" width="14.25" style="10" customWidth="1"/>
    <col min="10" max="10" width="20.625" style="1" customWidth="1"/>
    <col min="11" max="11" width="8.75" style="1"/>
    <col min="12" max="12" width="12.875" style="2"/>
    <col min="13" max="16384" width="8.75" style="1"/>
  </cols>
  <sheetData>
    <row r="1" spans="1:12" x14ac:dyDescent="0.6">
      <c r="A1" s="20" t="s">
        <v>0</v>
      </c>
      <c r="B1" s="20"/>
      <c r="C1" s="20"/>
      <c r="D1" s="20"/>
      <c r="E1" s="20"/>
      <c r="F1" s="20"/>
      <c r="G1" s="20"/>
      <c r="H1" s="20"/>
      <c r="I1" s="21"/>
      <c r="J1" s="22"/>
    </row>
    <row r="2" spans="1:12" x14ac:dyDescent="0.6">
      <c r="A2" s="23" t="s">
        <v>84</v>
      </c>
      <c r="B2" s="23"/>
      <c r="C2" s="23"/>
      <c r="D2" s="23"/>
      <c r="E2" s="23"/>
      <c r="F2" s="23"/>
      <c r="G2" s="23"/>
      <c r="H2" s="23"/>
      <c r="I2" s="24"/>
      <c r="J2" s="25"/>
    </row>
    <row r="3" spans="1:12" x14ac:dyDescent="0.6">
      <c r="A3" s="23"/>
      <c r="B3" s="23"/>
      <c r="C3" s="23"/>
      <c r="D3" s="23"/>
      <c r="E3" s="23"/>
      <c r="F3" s="23"/>
      <c r="G3" s="23"/>
      <c r="H3" s="23"/>
      <c r="I3" s="24"/>
      <c r="J3" s="25"/>
    </row>
    <row r="4" spans="1:12" ht="12" customHeight="1" x14ac:dyDescent="0.6">
      <c r="A4" s="3"/>
      <c r="B4" s="3"/>
      <c r="C4" s="3"/>
      <c r="D4" s="3"/>
      <c r="E4" s="3"/>
      <c r="F4" s="3"/>
      <c r="G4" s="3"/>
      <c r="H4" s="3"/>
      <c r="I4" s="4"/>
      <c r="J4" s="5"/>
    </row>
    <row r="5" spans="1:12" x14ac:dyDescent="0.6">
      <c r="A5" s="26" t="s">
        <v>1</v>
      </c>
      <c r="B5" s="26" t="s">
        <v>2</v>
      </c>
      <c r="C5" s="27" t="s">
        <v>3</v>
      </c>
      <c r="D5" s="26" t="s">
        <v>4</v>
      </c>
      <c r="E5" s="26"/>
      <c r="F5" s="26"/>
      <c r="G5" s="26"/>
      <c r="H5" s="26"/>
      <c r="I5" s="31" t="s">
        <v>5</v>
      </c>
      <c r="J5" s="27" t="s">
        <v>6</v>
      </c>
    </row>
    <row r="6" spans="1:12" x14ac:dyDescent="0.6">
      <c r="A6" s="26"/>
      <c r="B6" s="26"/>
      <c r="C6" s="27"/>
      <c r="D6" s="28" t="s">
        <v>7</v>
      </c>
      <c r="E6" s="29" t="s">
        <v>8</v>
      </c>
      <c r="F6" s="30" t="s">
        <v>9</v>
      </c>
      <c r="G6" s="28" t="s">
        <v>10</v>
      </c>
      <c r="H6" s="28" t="s">
        <v>11</v>
      </c>
      <c r="I6" s="31"/>
      <c r="J6" s="27"/>
    </row>
    <row r="7" spans="1:12" x14ac:dyDescent="0.6">
      <c r="A7" s="26"/>
      <c r="B7" s="26"/>
      <c r="C7" s="27"/>
      <c r="D7" s="28"/>
      <c r="E7" s="29"/>
      <c r="F7" s="30"/>
      <c r="G7" s="28"/>
      <c r="H7" s="28"/>
      <c r="I7" s="31"/>
      <c r="J7" s="27"/>
    </row>
    <row r="8" spans="1:12" s="10" customFormat="1" ht="111" customHeight="1" x14ac:dyDescent="0.6">
      <c r="A8" s="6">
        <v>1</v>
      </c>
      <c r="B8" s="7" t="s">
        <v>12</v>
      </c>
      <c r="C8" s="7" t="s">
        <v>13</v>
      </c>
      <c r="D8" s="8">
        <f>2140+1140</f>
        <v>3280</v>
      </c>
      <c r="E8" s="17">
        <v>0</v>
      </c>
      <c r="F8" s="18">
        <v>0</v>
      </c>
      <c r="G8" s="18">
        <v>0</v>
      </c>
      <c r="H8" s="18">
        <v>0</v>
      </c>
      <c r="I8" s="9" t="s">
        <v>75</v>
      </c>
      <c r="J8" s="7" t="s">
        <v>14</v>
      </c>
      <c r="L8" s="11"/>
    </row>
    <row r="9" spans="1:12" s="10" customFormat="1" ht="199.9" customHeight="1" x14ac:dyDescent="0.6">
      <c r="A9" s="6">
        <v>2</v>
      </c>
      <c r="B9" s="7" t="s">
        <v>15</v>
      </c>
      <c r="C9" s="7" t="s">
        <v>16</v>
      </c>
      <c r="D9" s="8">
        <f>42000</f>
        <v>42000</v>
      </c>
      <c r="E9" s="17">
        <v>0</v>
      </c>
      <c r="F9" s="18">
        <v>0</v>
      </c>
      <c r="G9" s="18">
        <v>0</v>
      </c>
      <c r="H9" s="18">
        <v>0</v>
      </c>
      <c r="I9" s="7" t="s">
        <v>66</v>
      </c>
      <c r="J9" s="7" t="s">
        <v>17</v>
      </c>
      <c r="L9" s="11"/>
    </row>
    <row r="10" spans="1:12" s="10" customFormat="1" ht="207" customHeight="1" x14ac:dyDescent="0.6">
      <c r="A10" s="6">
        <v>3</v>
      </c>
      <c r="B10" s="7" t="s">
        <v>61</v>
      </c>
      <c r="C10" s="7" t="s">
        <v>62</v>
      </c>
      <c r="D10" s="8">
        <f>27000+13500</f>
        <v>40500</v>
      </c>
      <c r="E10" s="17">
        <v>0</v>
      </c>
      <c r="F10" s="18">
        <v>0</v>
      </c>
      <c r="G10" s="18">
        <v>0</v>
      </c>
      <c r="H10" s="18">
        <v>0</v>
      </c>
      <c r="I10" s="9" t="s">
        <v>75</v>
      </c>
      <c r="J10" s="7" t="s">
        <v>69</v>
      </c>
      <c r="L10" s="11"/>
    </row>
    <row r="11" spans="1:12" s="10" customFormat="1" ht="144" customHeight="1" x14ac:dyDescent="0.6">
      <c r="A11" s="6">
        <v>4</v>
      </c>
      <c r="B11" s="7" t="s">
        <v>18</v>
      </c>
      <c r="C11" s="7" t="s">
        <v>76</v>
      </c>
      <c r="D11" s="8">
        <f>37500</f>
        <v>37500</v>
      </c>
      <c r="E11" s="17">
        <v>0</v>
      </c>
      <c r="F11" s="18">
        <v>0</v>
      </c>
      <c r="G11" s="18">
        <v>0</v>
      </c>
      <c r="H11" s="18">
        <v>0</v>
      </c>
      <c r="I11" s="9" t="s">
        <v>75</v>
      </c>
      <c r="J11" s="7" t="s">
        <v>19</v>
      </c>
      <c r="L11" s="11"/>
    </row>
    <row r="12" spans="1:12" s="10" customFormat="1" ht="205.5" customHeight="1" x14ac:dyDescent="0.6">
      <c r="A12" s="6">
        <v>5</v>
      </c>
      <c r="B12" s="7" t="s">
        <v>63</v>
      </c>
      <c r="C12" s="7" t="s">
        <v>70</v>
      </c>
      <c r="D12" s="8">
        <f>(42450+2000)+19650+20500</f>
        <v>84600</v>
      </c>
      <c r="E12" s="17">
        <v>0</v>
      </c>
      <c r="F12" s="18">
        <v>0</v>
      </c>
      <c r="G12" s="18">
        <v>0</v>
      </c>
      <c r="H12" s="18">
        <v>0</v>
      </c>
      <c r="I12" s="9" t="s">
        <v>75</v>
      </c>
      <c r="J12" s="7" t="s">
        <v>71</v>
      </c>
      <c r="L12" s="11"/>
    </row>
    <row r="13" spans="1:12" s="10" customFormat="1" ht="126" customHeight="1" x14ac:dyDescent="0.6">
      <c r="A13" s="6">
        <v>6</v>
      </c>
      <c r="B13" s="7" t="s">
        <v>20</v>
      </c>
      <c r="C13" s="7" t="s">
        <v>78</v>
      </c>
      <c r="D13" s="8">
        <f>11400+5700</f>
        <v>17100</v>
      </c>
      <c r="E13" s="17">
        <v>0</v>
      </c>
      <c r="F13" s="18">
        <v>0</v>
      </c>
      <c r="G13" s="18">
        <v>0</v>
      </c>
      <c r="H13" s="18">
        <v>0</v>
      </c>
      <c r="I13" s="9" t="s">
        <v>56</v>
      </c>
      <c r="J13" s="7" t="s">
        <v>73</v>
      </c>
      <c r="L13" s="11"/>
    </row>
    <row r="14" spans="1:12" s="10" customFormat="1" ht="120.75" customHeight="1" x14ac:dyDescent="0.6">
      <c r="A14" s="6">
        <v>7</v>
      </c>
      <c r="B14" s="7" t="s">
        <v>59</v>
      </c>
      <c r="C14" s="7" t="s">
        <v>77</v>
      </c>
      <c r="D14" s="8">
        <f>16300+8200</f>
        <v>24500</v>
      </c>
      <c r="E14" s="17">
        <v>0</v>
      </c>
      <c r="F14" s="18">
        <v>0</v>
      </c>
      <c r="G14" s="18">
        <v>0</v>
      </c>
      <c r="H14" s="18">
        <v>0</v>
      </c>
      <c r="I14" s="9" t="s">
        <v>56</v>
      </c>
      <c r="J14" s="7" t="s">
        <v>72</v>
      </c>
      <c r="L14" s="11"/>
    </row>
    <row r="15" spans="1:12" s="10" customFormat="1" ht="149.25" customHeight="1" x14ac:dyDescent="0.6">
      <c r="A15" s="6">
        <v>8</v>
      </c>
      <c r="B15" s="7" t="s">
        <v>64</v>
      </c>
      <c r="C15" s="7" t="s">
        <v>79</v>
      </c>
      <c r="D15" s="8">
        <f>10000</f>
        <v>10000</v>
      </c>
      <c r="E15" s="17">
        <v>0</v>
      </c>
      <c r="F15" s="18">
        <v>0</v>
      </c>
      <c r="G15" s="18">
        <v>0</v>
      </c>
      <c r="H15" s="18">
        <v>0</v>
      </c>
      <c r="I15" s="9" t="s">
        <v>56</v>
      </c>
      <c r="J15" s="7" t="s">
        <v>65</v>
      </c>
      <c r="L15" s="11"/>
    </row>
    <row r="16" spans="1:12" s="10" customFormat="1" ht="267" customHeight="1" x14ac:dyDescent="0.6">
      <c r="A16" s="6">
        <v>9</v>
      </c>
      <c r="B16" s="7" t="s">
        <v>67</v>
      </c>
      <c r="C16" s="7" t="s">
        <v>80</v>
      </c>
      <c r="D16" s="8">
        <f>192000+192000</f>
        <v>384000</v>
      </c>
      <c r="E16" s="17">
        <v>0</v>
      </c>
      <c r="F16" s="18">
        <v>0</v>
      </c>
      <c r="G16" s="18">
        <v>0</v>
      </c>
      <c r="H16" s="18">
        <v>0</v>
      </c>
      <c r="I16" s="9" t="s">
        <v>56</v>
      </c>
      <c r="J16" s="7" t="s">
        <v>68</v>
      </c>
      <c r="L16" s="11"/>
    </row>
    <row r="17" spans="1:12" s="10" customFormat="1" ht="110.25" customHeight="1" x14ac:dyDescent="0.6">
      <c r="A17" s="6">
        <v>10</v>
      </c>
      <c r="B17" s="7" t="s">
        <v>21</v>
      </c>
      <c r="C17" s="7" t="s">
        <v>22</v>
      </c>
      <c r="D17" s="8">
        <f>330000+165000</f>
        <v>495000</v>
      </c>
      <c r="E17" s="17">
        <v>0</v>
      </c>
      <c r="F17" s="18">
        <v>0</v>
      </c>
      <c r="G17" s="18">
        <v>0</v>
      </c>
      <c r="H17" s="18">
        <v>0</v>
      </c>
      <c r="I17" s="9" t="s">
        <v>56</v>
      </c>
      <c r="J17" s="7" t="s">
        <v>23</v>
      </c>
      <c r="L17" s="11"/>
    </row>
    <row r="18" spans="1:12" s="10" customFormat="1" ht="129.75" customHeight="1" x14ac:dyDescent="0.6">
      <c r="A18" s="6">
        <v>11</v>
      </c>
      <c r="B18" s="7" t="s">
        <v>24</v>
      </c>
      <c r="C18" s="7" t="s">
        <v>25</v>
      </c>
      <c r="D18" s="8">
        <f>51600+25800</f>
        <v>77400</v>
      </c>
      <c r="E18" s="17">
        <v>0</v>
      </c>
      <c r="F18" s="18">
        <v>0</v>
      </c>
      <c r="G18" s="18">
        <v>0</v>
      </c>
      <c r="H18" s="18">
        <v>0</v>
      </c>
      <c r="I18" s="9" t="s">
        <v>56</v>
      </c>
      <c r="J18" s="7" t="s">
        <v>57</v>
      </c>
      <c r="L18" s="11"/>
    </row>
    <row r="19" spans="1:12" s="10" customFormat="1" ht="205.5" customHeight="1" x14ac:dyDescent="0.6">
      <c r="A19" s="6">
        <v>12</v>
      </c>
      <c r="B19" s="7" t="s">
        <v>81</v>
      </c>
      <c r="C19" s="7" t="s">
        <v>82</v>
      </c>
      <c r="D19" s="8">
        <f>(6800+400+7800+1300)+(3300+200+3900+700)</f>
        <v>24400</v>
      </c>
      <c r="E19" s="17">
        <v>0</v>
      </c>
      <c r="F19" s="18">
        <v>0</v>
      </c>
      <c r="G19" s="18">
        <v>0</v>
      </c>
      <c r="H19" s="18">
        <v>0</v>
      </c>
      <c r="I19" s="9" t="s">
        <v>56</v>
      </c>
      <c r="J19" s="7" t="s">
        <v>60</v>
      </c>
      <c r="L19" s="11"/>
    </row>
    <row r="20" spans="1:12" s="10" customFormat="1" ht="113.25" customHeight="1" x14ac:dyDescent="0.6">
      <c r="A20" s="6">
        <v>13</v>
      </c>
      <c r="B20" s="7" t="s">
        <v>26</v>
      </c>
      <c r="C20" s="7" t="s">
        <v>27</v>
      </c>
      <c r="D20" s="8">
        <f>6800+3400</f>
        <v>10200</v>
      </c>
      <c r="E20" s="17">
        <v>0</v>
      </c>
      <c r="F20" s="18">
        <v>0</v>
      </c>
      <c r="G20" s="18">
        <v>0</v>
      </c>
      <c r="H20" s="18">
        <v>0</v>
      </c>
      <c r="I20" s="9" t="s">
        <v>56</v>
      </c>
      <c r="J20" s="7" t="s">
        <v>74</v>
      </c>
      <c r="L20" s="11"/>
    </row>
    <row r="21" spans="1:12" s="10" customFormat="1" ht="118.5" customHeight="1" x14ac:dyDescent="0.6">
      <c r="A21" s="6">
        <v>14</v>
      </c>
      <c r="B21" s="7" t="s">
        <v>28</v>
      </c>
      <c r="C21" s="7" t="s">
        <v>29</v>
      </c>
      <c r="D21" s="8">
        <f>15100+7600</f>
        <v>22700</v>
      </c>
      <c r="E21" s="17">
        <v>0</v>
      </c>
      <c r="F21" s="18">
        <v>0</v>
      </c>
      <c r="G21" s="18">
        <v>0</v>
      </c>
      <c r="H21" s="18">
        <v>0</v>
      </c>
      <c r="I21" s="9" t="s">
        <v>56</v>
      </c>
      <c r="J21" s="7" t="s">
        <v>83</v>
      </c>
      <c r="L21" s="11"/>
    </row>
    <row r="22" spans="1:12" s="10" customFormat="1" ht="90" customHeight="1" x14ac:dyDescent="0.6">
      <c r="A22" s="6">
        <v>15</v>
      </c>
      <c r="B22" s="7" t="s">
        <v>30</v>
      </c>
      <c r="C22" s="7" t="s">
        <v>31</v>
      </c>
      <c r="D22" s="8">
        <f>2600+1300</f>
        <v>3900</v>
      </c>
      <c r="E22" s="17">
        <v>0</v>
      </c>
      <c r="F22" s="18">
        <v>0</v>
      </c>
      <c r="G22" s="18">
        <v>0</v>
      </c>
      <c r="H22" s="18">
        <v>0</v>
      </c>
      <c r="I22" s="9" t="s">
        <v>56</v>
      </c>
      <c r="J22" s="7" t="s">
        <v>32</v>
      </c>
      <c r="L22" s="11"/>
    </row>
    <row r="23" spans="1:12" s="10" customFormat="1" ht="111" customHeight="1" x14ac:dyDescent="0.6">
      <c r="A23" s="6">
        <v>16</v>
      </c>
      <c r="B23" s="7" t="s">
        <v>33</v>
      </c>
      <c r="C23" s="7" t="s">
        <v>34</v>
      </c>
      <c r="D23" s="8">
        <f>(430500+60000)+215300+30000</f>
        <v>735800</v>
      </c>
      <c r="E23" s="17">
        <v>0</v>
      </c>
      <c r="F23" s="18">
        <v>0</v>
      </c>
      <c r="G23" s="18">
        <v>0</v>
      </c>
      <c r="H23" s="18">
        <v>0</v>
      </c>
      <c r="I23" s="9" t="s">
        <v>56</v>
      </c>
      <c r="J23" s="7" t="s">
        <v>58</v>
      </c>
      <c r="L23" s="11"/>
    </row>
    <row r="24" spans="1:12" s="10" customFormat="1" ht="150" customHeight="1" x14ac:dyDescent="0.6">
      <c r="A24" s="6">
        <v>17</v>
      </c>
      <c r="B24" s="7" t="s">
        <v>35</v>
      </c>
      <c r="C24" s="7" t="s">
        <v>36</v>
      </c>
      <c r="D24" s="8">
        <f>1900+900</f>
        <v>2800</v>
      </c>
      <c r="E24" s="17">
        <v>0</v>
      </c>
      <c r="F24" s="18">
        <v>0</v>
      </c>
      <c r="G24" s="18">
        <v>0</v>
      </c>
      <c r="H24" s="18">
        <v>0</v>
      </c>
      <c r="I24" s="9" t="s">
        <v>56</v>
      </c>
      <c r="J24" s="7" t="s">
        <v>37</v>
      </c>
      <c r="L24" s="11"/>
    </row>
    <row r="25" spans="1:12" s="10" customFormat="1" ht="120.95" customHeight="1" x14ac:dyDescent="0.6">
      <c r="A25" s="6">
        <v>18</v>
      </c>
      <c r="B25" s="7" t="s">
        <v>38</v>
      </c>
      <c r="C25" s="7" t="s">
        <v>39</v>
      </c>
      <c r="D25" s="8">
        <f>1893+944</f>
        <v>2837</v>
      </c>
      <c r="E25" s="17">
        <v>0</v>
      </c>
      <c r="F25" s="18">
        <v>0</v>
      </c>
      <c r="G25" s="18">
        <v>0</v>
      </c>
      <c r="H25" s="18">
        <v>0</v>
      </c>
      <c r="I25" s="9" t="s">
        <v>56</v>
      </c>
      <c r="J25" s="7" t="s">
        <v>40</v>
      </c>
      <c r="L25" s="11"/>
    </row>
    <row r="26" spans="1:12" s="10" customFormat="1" ht="57.95" customHeight="1" x14ac:dyDescent="0.6">
      <c r="A26" s="6">
        <v>19</v>
      </c>
      <c r="B26" s="7" t="s">
        <v>41</v>
      </c>
      <c r="C26" s="7" t="s">
        <v>42</v>
      </c>
      <c r="D26" s="8">
        <f>9200+4600</f>
        <v>13800</v>
      </c>
      <c r="E26" s="17">
        <v>0</v>
      </c>
      <c r="F26" s="18">
        <v>0</v>
      </c>
      <c r="G26" s="18">
        <v>0</v>
      </c>
      <c r="H26" s="18">
        <v>0</v>
      </c>
      <c r="I26" s="9" t="s">
        <v>56</v>
      </c>
      <c r="J26" s="7" t="s">
        <v>43</v>
      </c>
      <c r="L26" s="11"/>
    </row>
    <row r="27" spans="1:12" s="10" customFormat="1" ht="127.5" customHeight="1" x14ac:dyDescent="0.6">
      <c r="A27" s="6">
        <v>20</v>
      </c>
      <c r="B27" s="7" t="s">
        <v>44</v>
      </c>
      <c r="C27" s="7" t="s">
        <v>45</v>
      </c>
      <c r="D27" s="8">
        <f>19700+9800</f>
        <v>29500</v>
      </c>
      <c r="E27" s="17">
        <v>0</v>
      </c>
      <c r="F27" s="18">
        <v>0</v>
      </c>
      <c r="G27" s="18">
        <v>0</v>
      </c>
      <c r="H27" s="18">
        <v>0</v>
      </c>
      <c r="I27" s="9" t="s">
        <v>56</v>
      </c>
      <c r="J27" s="7" t="s">
        <v>46</v>
      </c>
      <c r="L27" s="11"/>
    </row>
    <row r="28" spans="1:12" s="15" customFormat="1" ht="32.1" customHeight="1" x14ac:dyDescent="0.6">
      <c r="A28" s="12" t="s">
        <v>47</v>
      </c>
      <c r="B28" s="12"/>
      <c r="C28" s="12"/>
      <c r="D28" s="13">
        <f>SUM(D8:D27)</f>
        <v>2061817</v>
      </c>
      <c r="E28" s="19">
        <v>0</v>
      </c>
      <c r="F28" s="19">
        <v>0</v>
      </c>
      <c r="G28" s="19">
        <v>0</v>
      </c>
      <c r="H28" s="19">
        <v>0</v>
      </c>
      <c r="I28" s="14"/>
      <c r="J28" s="12"/>
    </row>
    <row r="29" spans="1:12" x14ac:dyDescent="0.6">
      <c r="H29" s="1" t="s">
        <v>48</v>
      </c>
    </row>
    <row r="31" spans="1:12" x14ac:dyDescent="0.6">
      <c r="C31" s="1" t="s">
        <v>49</v>
      </c>
      <c r="E31" s="1" t="s">
        <v>50</v>
      </c>
    </row>
    <row r="32" spans="1:12" x14ac:dyDescent="0.6">
      <c r="D32" s="1" t="s">
        <v>51</v>
      </c>
      <c r="G32" s="16" t="s">
        <v>52</v>
      </c>
    </row>
    <row r="33" spans="4:8" x14ac:dyDescent="0.6">
      <c r="D33" s="1" t="s">
        <v>53</v>
      </c>
      <c r="H33" s="1" t="s">
        <v>54</v>
      </c>
    </row>
    <row r="34" spans="4:8" x14ac:dyDescent="0.6">
      <c r="H34" s="1" t="s">
        <v>55</v>
      </c>
    </row>
  </sheetData>
  <mergeCells count="14">
    <mergeCell ref="A1:J1"/>
    <mergeCell ref="A2:J2"/>
    <mergeCell ref="A3:J3"/>
    <mergeCell ref="D5:H5"/>
    <mergeCell ref="A5:A7"/>
    <mergeCell ref="B5:B7"/>
    <mergeCell ref="C5:C7"/>
    <mergeCell ref="D6:D7"/>
    <mergeCell ref="E6:E7"/>
    <mergeCell ref="F6:F7"/>
    <mergeCell ref="G6:G7"/>
    <mergeCell ref="H6:H7"/>
    <mergeCell ref="I5:I7"/>
    <mergeCell ref="J5:J7"/>
  </mergeCells>
  <pageMargins left="0.25138888888888899" right="0.25138888888888899" top="0.75138888888888899" bottom="0.75138888888888899" header="0.29861111111111099" footer="0.298611111111110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PC</cp:lastModifiedBy>
  <cp:lastPrinted>2026-06-23T03:51:10Z</cp:lastPrinted>
  <dcterms:created xsi:type="dcterms:W3CDTF">2023-02-15T05:26:00Z</dcterms:created>
  <dcterms:modified xsi:type="dcterms:W3CDTF">2026-06-23T06:19:20Z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430E3372D4F74A77B4B82D31534A6E02</vt:lpwstr>
  </property>
  <property fmtid="{D5CDD505-2E9C-101B-9397-08002B2CF9AE}" pid="3" name="KSOProductBuildVer">
    <vt:lpwstr>1054-12.2.0.20795</vt:lpwstr>
  </property>
</Properties>
</file>